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19410" windowHeight="1110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35" i="1" l="1"/>
  <c r="X35" i="1"/>
  <c r="W35" i="1"/>
  <c r="V35" i="1"/>
  <c r="Y38" i="1" l="1"/>
  <c r="X38" i="1"/>
  <c r="W38" i="1"/>
  <c r="V38" i="1"/>
  <c r="Y37" i="1" l="1"/>
  <c r="X37" i="1"/>
  <c r="V37" i="1"/>
  <c r="W37" i="1"/>
  <c r="Y34" i="1" l="1"/>
  <c r="X34" i="1"/>
  <c r="W34" i="1"/>
  <c r="V34" i="1"/>
  <c r="Y24" i="1" l="1"/>
  <c r="Y25" i="1"/>
  <c r="Y26" i="1"/>
  <c r="Y27" i="1"/>
  <c r="Y28" i="1"/>
  <c r="Y29" i="1"/>
  <c r="Y30" i="1"/>
  <c r="Y31" i="1"/>
  <c r="Y32" i="1"/>
  <c r="Y33" i="1"/>
  <c r="Y12" i="1"/>
  <c r="Y13" i="1"/>
  <c r="Y14" i="1"/>
  <c r="Y15" i="1"/>
  <c r="Y16" i="1"/>
  <c r="Y17" i="1"/>
  <c r="Y18" i="1"/>
  <c r="Y19" i="1"/>
  <c r="Y20" i="1"/>
  <c r="Y21" i="1"/>
  <c r="Y22" i="1"/>
  <c r="Y23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</calcChain>
</file>

<file path=xl/comments1.xml><?xml version="1.0" encoding="utf-8"?>
<comments xmlns="http://schemas.openxmlformats.org/spreadsheetml/2006/main">
  <authors>
    <author>Kristaps Ozoliņš</author>
  </authors>
  <commentList>
    <comment ref="A12" authorId="0" shapeId="0">
      <text>
        <r>
          <rPr>
            <b/>
            <sz val="9"/>
            <color indexed="81"/>
            <rFont val="Tahoma"/>
            <family val="2"/>
            <charset val="186"/>
          </rPr>
          <t xml:space="preserve">
maisu satura pārbaude: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N12" authorId="0" shapeId="0">
      <text>
        <r>
          <rPr>
            <b/>
            <sz val="9"/>
            <color indexed="81"/>
            <rFont val="Tahoma"/>
            <family val="2"/>
            <charset val="186"/>
          </rPr>
          <t>VINETA SUDRABIŅA
maisu satura pārbaude: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14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A17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A20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23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26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A29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A32" authorId="0" shapeId="0">
      <text>
        <r>
          <rPr>
            <sz val="9"/>
            <color indexed="81"/>
            <rFont val="Tahoma"/>
            <family val="2"/>
            <charset val="186"/>
          </rPr>
          <t xml:space="preserve"> analize
</t>
        </r>
      </text>
    </comment>
    <comment ref="A35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  <comment ref="A38" authorId="0" shapeId="0">
      <text>
        <r>
          <rPr>
            <b/>
            <sz val="9"/>
            <color indexed="81"/>
            <rFont val="Tahoma"/>
            <family val="2"/>
            <charset val="186"/>
          </rPr>
          <t>ANALIZE: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<sst xmlns="http://schemas.openxmlformats.org/spreadsheetml/2006/main" count="132" uniqueCount="70">
  <si>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</si>
  <si>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</si>
  <si>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</si>
  <si>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</si>
  <si>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</si>
  <si>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</si>
  <si>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</si>
  <si>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</si>
  <si>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</si>
  <si>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</si>
  <si>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</si>
  <si>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</si>
  <si>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</si>
  <si>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</si>
  <si>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</si>
  <si>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</si>
  <si>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</si>
  <si>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</si>
  <si>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</si>
  <si>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</si>
  <si>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</si>
  <si>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</si>
  <si>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</si>
  <si>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</si>
  <si>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</si>
  <si>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</si>
  <si>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</si>
  <si>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</si>
  <si>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</si>
  <si>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</si>
  <si>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</si>
  <si>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</si>
  <si>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</si>
  <si>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</si>
  <si>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</si>
  <si>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</si>
  <si>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</si>
  <si>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</si>
  <si>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</si>
  <si>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</si>
  <si>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Organza</t>
  </si>
  <si>
    <t>Cocos</t>
  </si>
  <si>
    <t>Z/S Kligeni</t>
  </si>
  <si>
    <t>Poruka51</t>
  </si>
  <si>
    <t>CESIS</t>
  </si>
  <si>
    <t>LV-4101, LATVIA</t>
  </si>
  <si>
    <t>tomātu lapās</t>
  </si>
  <si>
    <t>N_4,5-5,5</t>
  </si>
  <si>
    <t>4,0-5,5</t>
  </si>
  <si>
    <t>1,5-2,5</t>
  </si>
  <si>
    <t>150-300</t>
  </si>
  <si>
    <t>40-80</t>
  </si>
  <si>
    <t>30-75</t>
  </si>
  <si>
    <t>Augšējās lapas zem ziedošā ķekara</t>
  </si>
  <si>
    <t>Makroel., %</t>
  </si>
  <si>
    <t>Apakšējā lapa zem apakšējā ķekara</t>
  </si>
  <si>
    <t>10-20</t>
  </si>
  <si>
    <t>1-5</t>
  </si>
  <si>
    <t xml:space="preserve">Optimālie līmeņi </t>
  </si>
  <si>
    <t>24,03,2021</t>
  </si>
  <si>
    <t>09.04.2021.</t>
  </si>
  <si>
    <t>Aprite 1.- 2021_</t>
  </si>
  <si>
    <t>23.04.2021.</t>
  </si>
  <si>
    <t>07.05.2021.</t>
  </si>
  <si>
    <t>25.05.2021.</t>
  </si>
  <si>
    <t>10.06.2021.</t>
  </si>
  <si>
    <t>05.07.2021.</t>
  </si>
  <si>
    <t xml:space="preserve"> </t>
  </si>
  <si>
    <t>28.07.2021.</t>
  </si>
  <si>
    <t>17.08.2021.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</si>
</sst>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color rgb="FF000000"/>
      <name val="Calibri"/>
      <family val="2"/>
      <charset val="186"/>
    </font>
  </fonts>
  <fills count="13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5" fillId="0" borderId="1" xfId="0" applyFont="1" applyBorder="1"/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quotePrefix="1" applyFont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17" fontId="1" fillId="0" borderId="7" xfId="0" applyNumberFormat="1" applyFont="1" applyBorder="1" applyAlignment="1" applyProtection="1">
      <alignment horizontal="center"/>
      <protection locked="0"/>
    </xf>
    <xf numFmtId="16" fontId="1" fillId="0" borderId="7" xfId="0" applyNumberFormat="1" applyFont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164" fontId="1" fillId="6" borderId="1" xfId="0" applyNumberFormat="1" applyFon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0" fontId="8" fillId="5" borderId="1" xfId="0" applyFont="1" applyFill="1" applyBorder="1" applyAlignment="1" applyProtection="1">
      <alignment horizontal="center" wrapText="1"/>
      <protection locked="0"/>
    </xf>
    <xf numFmtId="165" fontId="1" fillId="5" borderId="1" xfId="0" applyNumberFormat="1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/>
      <protection locked="0"/>
    </xf>
    <xf numFmtId="166" fontId="1" fillId="0" borderId="1" xfId="0" applyNumberFormat="1" applyFont="1" applyBorder="1" applyAlignment="1" applyProtection="1">
      <alignment horizontal="center"/>
      <protection locked="0"/>
    </xf>
    <xf numFmtId="14" fontId="10" fillId="7" borderId="1" xfId="0" applyNumberFormat="1" applyFont="1" applyFill="1" applyBorder="1"/>
    <xf numFmtId="0" fontId="10" fillId="7" borderId="1" xfId="0" applyFont="1" applyFill="1" applyBorder="1" applyAlignment="1" applyProtection="1">
      <alignment horizontal="center" wrapText="1"/>
      <protection locked="0"/>
    </xf>
    <xf numFmtId="0" fontId="10" fillId="7" borderId="1" xfId="0" applyFont="1" applyFill="1" applyBorder="1" applyAlignment="1" applyProtection="1">
      <alignment horizontal="center"/>
      <protection locked="0"/>
    </xf>
    <xf numFmtId="0" fontId="6" fillId="7" borderId="1" xfId="0" applyFont="1" applyFill="1" applyBorder="1" applyAlignment="1" applyProtection="1">
      <alignment horizontal="center"/>
      <protection locked="0"/>
    </xf>
    <xf numFmtId="2" fontId="6" fillId="7" borderId="1" xfId="0" applyNumberFormat="1" applyFont="1" applyFill="1" applyBorder="1" applyAlignment="1" applyProtection="1">
      <alignment horizontal="center"/>
      <protection locked="0"/>
    </xf>
    <xf numFmtId="0" fontId="6" fillId="7" borderId="1" xfId="0" quotePrefix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0" fontId="7" fillId="8" borderId="1" xfId="0" applyFont="1" applyFill="1" applyBorder="1" applyAlignment="1">
      <alignment horizontal="left" vertical="top" wrapText="1"/>
    </xf>
    <xf numFmtId="0" fontId="7" fillId="8" borderId="1" xfId="0" applyFont="1" applyFill="1" applyBorder="1" applyAlignment="1">
      <alignment horizontal="center"/>
    </xf>
    <xf numFmtId="2" fontId="1" fillId="8" borderId="1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6" fontId="1" fillId="9" borderId="1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0" fontId="1" fillId="7" borderId="1" xfId="0" applyFont="1" applyFill="1" applyBorder="1" applyAlignment="1" applyProtection="1">
      <alignment horizontal="center"/>
      <protection locked="0"/>
    </xf>
    <xf numFmtId="2" fontId="1" fillId="7" borderId="1" xfId="0" applyNumberFormat="1" applyFont="1" applyFill="1" applyBorder="1" applyAlignment="1" applyProtection="1">
      <alignment horizontal="center"/>
      <protection locked="0"/>
    </xf>
    <xf numFmtId="166" fontId="1" fillId="10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Protection="1">
      <protection locked="0"/>
    </xf>
    <xf numFmtId="0" fontId="1" fillId="6" borderId="1" xfId="0" applyFont="1" applyFill="1" applyBorder="1" applyProtection="1">
      <protection locked="0"/>
    </xf>
    <xf numFmtId="14" fontId="1" fillId="8" borderId="1" xfId="0" applyNumberFormat="1" applyFont="1" applyFill="1" applyBorder="1" applyAlignment="1">
      <alignment horizontal="right"/>
    </xf>
    <xf numFmtId="0" fontId="1" fillId="8" borderId="1" xfId="0" applyFont="1" applyFill="1" applyBorder="1" applyAlignment="1" applyProtection="1">
      <alignment horizontal="center" wrapText="1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2" fontId="14" fillId="8" borderId="1" xfId="0" applyNumberFormat="1" applyFont="1" applyFill="1" applyBorder="1" applyAlignment="1" applyProtection="1">
      <alignment horizontal="center"/>
      <protection locked="0"/>
    </xf>
    <xf numFmtId="0" fontId="14" fillId="8" borderId="1" xfId="0" applyFont="1" applyFill="1" applyBorder="1" applyAlignment="1" applyProtection="1">
      <alignment horizontal="center"/>
      <protection locked="0"/>
    </xf>
    <xf numFmtId="0" fontId="8" fillId="8" borderId="1" xfId="0" applyFont="1" applyFill="1" applyBorder="1" applyAlignment="1" applyProtection="1">
      <alignment horizontal="center" wrapText="1"/>
      <protection locked="0"/>
    </xf>
    <xf numFmtId="0" fontId="10" fillId="8" borderId="1" xfId="0" applyFont="1" applyFill="1" applyBorder="1" applyAlignment="1" applyProtection="1">
      <alignment horizontal="center"/>
      <protection locked="0"/>
    </xf>
    <xf numFmtId="2" fontId="6" fillId="8" borderId="1" xfId="0" applyNumberFormat="1" applyFont="1" applyFill="1" applyBorder="1" applyAlignment="1" applyProtection="1">
      <alignment horizontal="center"/>
      <protection locked="0"/>
    </xf>
    <xf numFmtId="164" fontId="14" fillId="8" borderId="1" xfId="0" applyNumberFormat="1" applyFont="1" applyFill="1" applyBorder="1" applyAlignment="1" applyProtection="1">
      <alignment horizontal="center"/>
      <protection locked="0"/>
    </xf>
    <xf numFmtId="1" fontId="14" fillId="8" borderId="1" xfId="0" applyNumberFormat="1" applyFont="1" applyFill="1" applyBorder="1" applyAlignment="1" applyProtection="1">
      <alignment horizontal="center"/>
      <protection locked="0"/>
    </xf>
    <xf numFmtId="0" fontId="10" fillId="6" borderId="1" xfId="0" applyFont="1" applyFill="1" applyBorder="1" applyProtection="1">
      <protection locked="0"/>
    </xf>
    <xf numFmtId="14" fontId="1" fillId="7" borderId="1" xfId="0" applyNumberFormat="1" applyFont="1" applyFill="1" applyBorder="1" applyAlignment="1">
      <alignment horizontal="right"/>
    </xf>
    <xf numFmtId="0" fontId="1" fillId="7" borderId="1" xfId="0" applyFont="1" applyFill="1" applyBorder="1" applyAlignment="1" applyProtection="1">
      <alignment horizontal="center" wrapText="1"/>
      <protection locked="0"/>
    </xf>
    <xf numFmtId="2" fontId="14" fillId="7" borderId="1" xfId="0" applyNumberFormat="1" applyFont="1" applyFill="1" applyBorder="1" applyAlignment="1" applyProtection="1">
      <alignment horizontal="center"/>
      <protection locked="0"/>
    </xf>
    <xf numFmtId="0" fontId="14" fillId="7" borderId="1" xfId="0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/>
    <xf numFmtId="2" fontId="1" fillId="9" borderId="1" xfId="0" applyNumberFormat="1" applyFont="1" applyFill="1" applyBorder="1" applyAlignment="1" applyProtection="1">
      <alignment horizontal="center" wrapText="1"/>
      <protection locked="0"/>
    </xf>
    <xf numFmtId="164" fontId="1" fillId="9" borderId="1" xfId="0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165" fontId="1" fillId="8" borderId="1" xfId="0" applyNumberFormat="1" applyFont="1" applyFill="1" applyBorder="1" applyAlignment="1" applyProtection="1">
      <alignment horizontal="center"/>
      <protection locked="0"/>
    </xf>
    <xf numFmtId="1" fontId="14" fillId="7" borderId="1" xfId="0" applyNumberFormat="1" applyFont="1" applyFill="1" applyBorder="1" applyAlignment="1" applyProtection="1">
      <alignment horizontal="center"/>
      <protection locked="0"/>
    </xf>
    <xf numFmtId="164" fontId="14" fillId="7" borderId="1" xfId="0" applyNumberFormat="1" applyFont="1" applyFill="1" applyBorder="1" applyAlignment="1" applyProtection="1">
      <alignment horizontal="center"/>
      <protection locked="0"/>
    </xf>
    <xf numFmtId="0" fontId="8" fillId="7" borderId="1" xfId="0" applyFont="1" applyFill="1" applyBorder="1" applyAlignment="1" applyProtection="1">
      <alignment horizontal="center" wrapText="1"/>
      <protection locked="0"/>
    </xf>
    <xf numFmtId="166" fontId="14" fillId="7" borderId="1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 applyAlignment="1">
      <alignment horizontal="right"/>
    </xf>
    <xf numFmtId="166" fontId="1" fillId="6" borderId="1" xfId="0" applyNumberFormat="1" applyFont="1" applyFill="1" applyBorder="1" applyAlignment="1" applyProtection="1">
      <alignment horizontal="center"/>
      <protection locked="0"/>
    </xf>
    <xf numFmtId="14" fontId="1" fillId="11" borderId="1" xfId="0" applyNumberFormat="1" applyFont="1" applyFill="1" applyBorder="1"/>
    <xf numFmtId="0" fontId="1" fillId="11" borderId="1" xfId="0" applyFont="1" applyFill="1" applyBorder="1" applyAlignment="1" applyProtection="1">
      <alignment horizontal="center"/>
      <protection locked="0"/>
    </xf>
    <xf numFmtId="164" fontId="1" fillId="11" borderId="1" xfId="0" applyNumberFormat="1" applyFont="1" applyFill="1" applyBorder="1" applyAlignment="1" applyProtection="1">
      <alignment horizontal="center"/>
      <protection locked="0"/>
    </xf>
    <xf numFmtId="0" fontId="1" fillId="11" borderId="1" xfId="0" quotePrefix="1" applyFont="1" applyFill="1" applyBorder="1" applyAlignment="1" applyProtection="1">
      <alignment horizontal="center"/>
      <protection locked="0"/>
    </xf>
    <xf numFmtId="166" fontId="1" fillId="12" borderId="1" xfId="0" applyNumberFormat="1" applyFont="1" applyFill="1" applyBorder="1" applyAlignment="1" applyProtection="1">
      <alignment horizontal="center"/>
      <protection locked="0"/>
    </xf>
    <xf numFmtId="14" fontId="1" fillId="5" borderId="1" xfId="0" applyNumberFormat="1" applyFont="1" applyFill="1" applyBorder="1" applyAlignment="1">
      <alignment horizontal="center"/>
    </xf>
    <xf numFmtId="0" fontId="1" fillId="5" borderId="6" xfId="0" applyFont="1" applyFill="1" applyBorder="1" applyAlignment="1" applyProtection="1">
      <alignment horizontal="center"/>
      <protection locked="0"/>
    </xf>
    <xf numFmtId="14" fontId="0" fillId="6" borderId="1" xfId="0" applyNumberFormat="1" applyFill="1" applyBorder="1" applyAlignment="1">
      <alignment horizontal="center"/>
    </xf>
    <xf numFmtId="14" fontId="1" fillId="10" borderId="1" xfId="0" applyNumberFormat="1" applyFont="1" applyFill="1" applyBorder="1"/>
    <xf numFmtId="0" fontId="1" fillId="10" borderId="1" xfId="0" applyFont="1" applyFill="1" applyBorder="1" applyAlignment="1" applyProtection="1">
      <alignment horizontal="center"/>
      <protection locked="0"/>
    </xf>
    <xf numFmtId="164" fontId="1" fillId="10" borderId="1" xfId="0" applyNumberFormat="1" applyFont="1" applyFill="1" applyBorder="1" applyAlignment="1" applyProtection="1">
      <alignment horizontal="center"/>
      <protection locked="0"/>
    </xf>
    <xf numFmtId="0" fontId="1" fillId="10" borderId="1" xfId="0" quotePrefix="1" applyFont="1" applyFill="1" applyBorder="1" applyAlignment="1" applyProtection="1">
      <alignment horizontal="center"/>
      <protection locked="0"/>
    </xf>
    <xf numFmtId="0" fontId="7" fillId="7" borderId="1" xfId="0" applyFont="1" applyFill="1" applyBorder="1" applyAlignment="1" applyProtection="1">
      <alignment horizontal="center"/>
      <protection locked="0"/>
    </xf>
    <xf numFmtId="164" fontId="1" fillId="7" borderId="1" xfId="0" applyNumberFormat="1" applyFont="1" applyFill="1" applyBorder="1" applyAlignment="1" applyProtection="1">
      <alignment horizontal="center"/>
      <protection locked="0"/>
    </xf>
    <xf numFmtId="1" fontId="1" fillId="7" borderId="1" xfId="0" applyNumberFormat="1" applyFont="1" applyFill="1" applyBorder="1" applyAlignment="1" applyProtection="1">
      <alignment horizontal="center"/>
      <protection locked="0"/>
    </xf>
    <xf numFmtId="165" fontId="1" fillId="7" borderId="1" xfId="0" applyNumberFormat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 applyAlignment="1">
      <alignment horizontal="right"/>
    </xf>
    <xf numFmtId="2" fontId="1" fillId="6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0" fontId="1" fillId="6" borderId="1" xfId="0" applyFont="1" applyFill="1" applyBorder="1"/>
    <xf numFmtId="14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 applyProtection="1">
      <alignment horizontal="center"/>
      <protection locked="0"/>
    </xf>
    <xf numFmtId="2" fontId="6" fillId="5" borderId="1" xfId="0" applyNumberFormat="1" applyFont="1" applyFill="1" applyBorder="1" applyAlignment="1">
      <alignment horizontal="center"/>
    </xf>
    <xf numFmtId="2" fontId="14" fillId="5" borderId="1" xfId="0" applyNumberFormat="1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6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476250</xdr:colOff>
      <xdr:row>0</xdr:row>
      <xdr:rowOff>9525</xdr:rowOff>
    </xdr:from>
    <xdr:to>
      <xdr:col>12</xdr:col>
      <xdr:colOff>276225</xdr:colOff>
      <xdr:row>4</xdr:row>
      <xdr:rowOff>171450</xdr:rowOff>
    </xdr:to>
    <xdr:pic>
      <xdr:nvPicPr>
        <xdr:cNvPr id="4" name="Attēls 3" descr="Tomāti ORGANZA F1 3 gab De Ruiter Seeds - Tomāti - Sēklu ...">
          <a:extLst>
            <a:ext uri="{FF2B5EF4-FFF2-40B4-BE49-F238E27FC236}">
              <a16:creationId xmlns:a16="http://schemas.microsoft.com/office/drawing/2014/main" id="{AA42579F-BBA4-4433-89E0-81E0173C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9525"/>
          <a:ext cx="1000125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45"/>
  <sheetViews>
    <sheetView tabSelected="1" workbookViewId="0">
      <pane ySplit="9" topLeftCell="A31" activePane="bottomLeft" state="frozen"/>
      <selection pane="bottomLeft" activeCell="A39" sqref="A39:XFD39"/>
    </sheetView>
  </sheetViews>
  <sheetFormatPr defaultColWidth="9.140625" defaultRowHeight="15" x14ac:dyDescent="0.25"/>
  <cols>
    <col min="1" max="1" width="17.5703125" style="1" customWidth="1"/>
    <col min="2" max="2" width="14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42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43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40</v>
      </c>
      <c r="H3" s="2"/>
      <c r="I3" s="2"/>
      <c r="J3" s="4" t="s">
        <v>44</v>
      </c>
      <c r="K3" s="2"/>
      <c r="L3" s="2"/>
      <c r="M3" s="2"/>
      <c r="P3" s="7" t="s">
        <v>40</v>
      </c>
    </row>
    <row r="4" spans="1:25" x14ac:dyDescent="0.25">
      <c r="B4" s="2"/>
      <c r="C4" s="2"/>
      <c r="D4" s="8" t="s">
        <v>1</v>
      </c>
      <c r="E4" s="9" t="s">
        <v>41</v>
      </c>
      <c r="F4" s="10" t="s">
        <v>2</v>
      </c>
      <c r="G4" s="11" t="s">
        <v>3</v>
      </c>
      <c r="H4" s="2"/>
      <c r="I4" s="2"/>
      <c r="J4" s="4" t="s">
        <v>45</v>
      </c>
      <c r="K4" s="2"/>
      <c r="L4" s="2"/>
      <c r="M4" s="2"/>
      <c r="P4" s="7" t="s">
        <v>41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23" t="s">
        <v>8</v>
      </c>
      <c r="E6" s="123"/>
      <c r="F6" s="123"/>
      <c r="G6" s="123"/>
      <c r="H6" s="123"/>
      <c r="I6" s="123"/>
      <c r="J6" s="123"/>
      <c r="K6" s="123"/>
      <c r="L6" s="123"/>
      <c r="M6" s="123"/>
      <c r="N6" s="21" t="s">
        <v>6</v>
      </c>
      <c r="O6" s="124" t="s">
        <v>8</v>
      </c>
      <c r="P6" s="125"/>
      <c r="Q6" s="125"/>
      <c r="R6" s="125"/>
      <c r="S6" s="125"/>
      <c r="T6" s="126"/>
      <c r="U6" s="8"/>
      <c r="V6" s="127" t="s">
        <v>9</v>
      </c>
      <c r="W6" s="128"/>
      <c r="X6" s="128"/>
      <c r="Y6" s="129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23" t="s">
        <v>28</v>
      </c>
      <c r="U7" s="8"/>
      <c r="V7" s="25" t="s">
        <v>29</v>
      </c>
      <c r="W7" s="25" t="s">
        <v>30</v>
      </c>
      <c r="X7" s="25" t="s">
        <v>31</v>
      </c>
      <c r="Y7" s="25" t="s">
        <v>32</v>
      </c>
    </row>
    <row r="8" spans="1:25" ht="15.75" customHeight="1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28">
        <v>4.8000000000000001E-2</v>
      </c>
      <c r="U8" s="8"/>
      <c r="V8" s="29">
        <v>0.78</v>
      </c>
      <c r="W8" s="29">
        <v>5.3</v>
      </c>
      <c r="X8" s="29">
        <v>0.99</v>
      </c>
      <c r="Y8" s="29">
        <v>3.83</v>
      </c>
    </row>
    <row r="9" spans="1:25" x14ac:dyDescent="0.25">
      <c r="A9" s="30" t="s">
        <v>58</v>
      </c>
      <c r="B9" s="39" t="s">
        <v>46</v>
      </c>
      <c r="C9" s="31" t="s">
        <v>34</v>
      </c>
      <c r="D9" s="31" t="s">
        <v>47</v>
      </c>
      <c r="E9" s="31" t="s">
        <v>48</v>
      </c>
      <c r="F9" s="31"/>
      <c r="G9" s="31" t="s">
        <v>49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50</v>
      </c>
      <c r="P9" s="31" t="s">
        <v>39</v>
      </c>
      <c r="Q9" s="31" t="s">
        <v>51</v>
      </c>
      <c r="R9" s="31" t="s">
        <v>52</v>
      </c>
      <c r="S9" s="49" t="s">
        <v>56</v>
      </c>
      <c r="T9" s="49" t="s">
        <v>57</v>
      </c>
      <c r="U9" s="8"/>
      <c r="V9" s="29"/>
      <c r="W9" s="29"/>
      <c r="X9" s="29"/>
      <c r="Y9" s="2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40"/>
      <c r="T10" s="41"/>
      <c r="U10" s="8"/>
      <c r="V10" s="29"/>
      <c r="W10" s="29"/>
      <c r="X10" s="29"/>
      <c r="Y10" s="29"/>
    </row>
    <row r="11" spans="1:25" x14ac:dyDescent="0.25">
      <c r="A11" s="36" t="s">
        <v>61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8"/>
      <c r="M11" s="37"/>
      <c r="N11" s="36"/>
      <c r="O11" s="37"/>
      <c r="P11" s="37"/>
      <c r="Q11" s="37"/>
      <c r="R11" s="37"/>
      <c r="S11" s="37"/>
      <c r="T11" s="37"/>
      <c r="U11" s="8"/>
      <c r="V11" s="29"/>
      <c r="W11" s="29"/>
      <c r="X11" s="29"/>
      <c r="Y11" s="29"/>
    </row>
    <row r="12" spans="1:25" ht="17.25" customHeight="1" x14ac:dyDescent="0.25">
      <c r="A12" s="51">
        <v>44246</v>
      </c>
      <c r="B12" s="52">
        <v>5.47</v>
      </c>
      <c r="C12" s="53">
        <v>3.91</v>
      </c>
      <c r="D12" s="54"/>
      <c r="E12" s="55">
        <v>606</v>
      </c>
      <c r="F12" s="54"/>
      <c r="G12" s="54"/>
      <c r="H12" s="54"/>
      <c r="I12" s="54"/>
      <c r="J12" s="54"/>
      <c r="K12" s="54"/>
      <c r="L12" s="56"/>
      <c r="M12" s="54"/>
      <c r="N12" s="51"/>
      <c r="O12" s="54"/>
      <c r="P12" s="54"/>
      <c r="Q12" s="54"/>
      <c r="R12" s="54"/>
      <c r="S12" s="54"/>
      <c r="T12" s="54"/>
      <c r="U12" s="67"/>
      <c r="V12" s="50" t="e">
        <f t="shared" ref="V12:V38" si="0">E12/G12</f>
        <v>#DIV/0!</v>
      </c>
      <c r="W12" s="50" t="e">
        <f t="shared" ref="W12:W38" si="1">E12/H12</f>
        <v>#DIV/0!</v>
      </c>
      <c r="X12" s="50" t="e">
        <f t="shared" ref="X12:X38" si="2">E12/(I12+D12)</f>
        <v>#DIV/0!</v>
      </c>
      <c r="Y12" s="50" t="e">
        <f t="shared" ref="Y12:Y38" si="3">G12/H12</f>
        <v>#DIV/0!</v>
      </c>
    </row>
    <row r="13" spans="1:25" ht="45.75" customHeight="1" x14ac:dyDescent="0.25">
      <c r="A13" s="57" t="s">
        <v>59</v>
      </c>
      <c r="B13" s="58" t="s">
        <v>53</v>
      </c>
      <c r="C13" s="59" t="s">
        <v>54</v>
      </c>
      <c r="D13" s="59"/>
      <c r="E13" s="59">
        <v>3.82</v>
      </c>
      <c r="F13" s="59"/>
      <c r="G13" s="59">
        <v>2.2599999999999998</v>
      </c>
      <c r="H13" s="59">
        <v>0.4</v>
      </c>
      <c r="I13" s="59">
        <v>4.3</v>
      </c>
      <c r="J13" s="59"/>
      <c r="K13" s="59">
        <v>1.4</v>
      </c>
      <c r="L13" s="59"/>
      <c r="M13" s="59">
        <v>0.53</v>
      </c>
      <c r="N13" s="57" t="s">
        <v>59</v>
      </c>
      <c r="O13" s="60">
        <v>124</v>
      </c>
      <c r="P13" s="61">
        <v>73</v>
      </c>
      <c r="Q13" s="61">
        <v>28</v>
      </c>
      <c r="R13" s="61">
        <v>30.05</v>
      </c>
      <c r="S13" s="61">
        <v>12.2</v>
      </c>
      <c r="T13" s="60">
        <v>4.8</v>
      </c>
      <c r="U13" s="68"/>
      <c r="V13" s="62">
        <f t="shared" si="0"/>
        <v>1.6902654867256639</v>
      </c>
      <c r="W13" s="62">
        <f t="shared" si="1"/>
        <v>9.5499999999999989</v>
      </c>
      <c r="X13" s="62">
        <f t="shared" si="2"/>
        <v>0.88837209302325582</v>
      </c>
      <c r="Y13" s="62">
        <f t="shared" si="3"/>
        <v>5.6499999999999995</v>
      </c>
    </row>
    <row r="14" spans="1:25" x14ac:dyDescent="0.25">
      <c r="A14" s="63">
        <v>44285</v>
      </c>
      <c r="B14" s="64">
        <v>6.5</v>
      </c>
      <c r="C14" s="64">
        <v>6.38</v>
      </c>
      <c r="D14" s="64"/>
      <c r="E14" s="64">
        <v>900</v>
      </c>
      <c r="F14" s="64"/>
      <c r="G14" s="64">
        <v>448</v>
      </c>
      <c r="H14" s="64">
        <v>101</v>
      </c>
      <c r="I14" s="64">
        <v>408</v>
      </c>
      <c r="J14" s="64">
        <v>358</v>
      </c>
      <c r="K14" s="64">
        <v>383</v>
      </c>
      <c r="L14" s="64"/>
      <c r="M14" s="64"/>
      <c r="N14" s="63">
        <v>44285</v>
      </c>
      <c r="O14" s="65">
        <v>1.87</v>
      </c>
      <c r="P14" s="65"/>
      <c r="Q14" s="65">
        <v>2.1</v>
      </c>
      <c r="R14" s="65">
        <v>0.67</v>
      </c>
      <c r="S14" s="65">
        <v>3.9</v>
      </c>
      <c r="T14" s="65"/>
      <c r="U14" s="68"/>
      <c r="V14" s="66">
        <f t="shared" si="0"/>
        <v>2.0089285714285716</v>
      </c>
      <c r="W14" s="66">
        <f t="shared" si="1"/>
        <v>8.9108910891089117</v>
      </c>
      <c r="X14" s="66">
        <f t="shared" si="2"/>
        <v>2.2058823529411766</v>
      </c>
      <c r="Y14" s="66">
        <f t="shared" si="3"/>
        <v>4.435643564356436</v>
      </c>
    </row>
    <row r="15" spans="1:25" ht="46.5" customHeight="1" x14ac:dyDescent="0.25">
      <c r="A15" s="69" t="s">
        <v>60</v>
      </c>
      <c r="B15" s="70" t="s">
        <v>53</v>
      </c>
      <c r="C15" s="71" t="s">
        <v>54</v>
      </c>
      <c r="D15" s="72"/>
      <c r="E15" s="73">
        <v>3.34</v>
      </c>
      <c r="F15" s="73"/>
      <c r="G15" s="73">
        <v>2.0499999999999998</v>
      </c>
      <c r="H15" s="72">
        <v>0.44</v>
      </c>
      <c r="I15" s="73">
        <v>5.2</v>
      </c>
      <c r="J15" s="73"/>
      <c r="K15" s="73">
        <v>1.1000000000000001</v>
      </c>
      <c r="L15" s="73"/>
      <c r="M15" s="72">
        <v>0.7</v>
      </c>
      <c r="N15" s="69" t="s">
        <v>60</v>
      </c>
      <c r="O15" s="73">
        <v>110</v>
      </c>
      <c r="P15" s="73">
        <v>55</v>
      </c>
      <c r="Q15" s="73">
        <v>18.5</v>
      </c>
      <c r="R15" s="73">
        <v>38</v>
      </c>
      <c r="S15" s="73">
        <v>14</v>
      </c>
      <c r="T15" s="73">
        <v>2.5</v>
      </c>
      <c r="U15" s="68"/>
      <c r="V15" s="62">
        <f t="shared" si="0"/>
        <v>1.6292682926829269</v>
      </c>
      <c r="W15" s="62">
        <f t="shared" si="1"/>
        <v>7.5909090909090908</v>
      </c>
      <c r="X15" s="62">
        <f t="shared" si="2"/>
        <v>0.64230769230769225</v>
      </c>
      <c r="Y15" s="62">
        <f t="shared" si="3"/>
        <v>4.6590909090909083</v>
      </c>
    </row>
    <row r="16" spans="1:25" ht="45" customHeight="1" x14ac:dyDescent="0.25">
      <c r="A16" s="69" t="s">
        <v>60</v>
      </c>
      <c r="B16" s="74" t="s">
        <v>55</v>
      </c>
      <c r="C16" s="75" t="s">
        <v>54</v>
      </c>
      <c r="D16" s="76"/>
      <c r="E16" s="72">
        <v>4.5</v>
      </c>
      <c r="F16" s="77"/>
      <c r="G16" s="72">
        <v>4.1399999999999997</v>
      </c>
      <c r="H16" s="72">
        <v>0.74</v>
      </c>
      <c r="I16" s="78">
        <v>3.9</v>
      </c>
      <c r="J16" s="78"/>
      <c r="K16" s="72">
        <v>2.25</v>
      </c>
      <c r="L16" s="78">
        <v>0.73</v>
      </c>
      <c r="M16" s="72">
        <v>0.73</v>
      </c>
      <c r="N16" s="69" t="s">
        <v>60</v>
      </c>
      <c r="O16" s="78">
        <v>100</v>
      </c>
      <c r="P16" s="78">
        <v>61</v>
      </c>
      <c r="Q16" s="78">
        <v>16</v>
      </c>
      <c r="R16" s="78">
        <v>64</v>
      </c>
      <c r="S16" s="78">
        <v>6.5</v>
      </c>
      <c r="T16" s="77">
        <v>5.25</v>
      </c>
      <c r="U16" s="79"/>
      <c r="V16" s="62">
        <f t="shared" si="0"/>
        <v>1.0869565217391306</v>
      </c>
      <c r="W16" s="62">
        <f t="shared" si="1"/>
        <v>6.0810810810810816</v>
      </c>
      <c r="X16" s="62">
        <f t="shared" si="2"/>
        <v>1.153846153846154</v>
      </c>
      <c r="Y16" s="62">
        <f t="shared" si="3"/>
        <v>5.5945945945945939</v>
      </c>
    </row>
    <row r="17" spans="1:25" x14ac:dyDescent="0.25">
      <c r="A17" s="80">
        <v>44301</v>
      </c>
      <c r="B17" s="81">
        <v>6.63</v>
      </c>
      <c r="C17" s="64">
        <v>4.2</v>
      </c>
      <c r="D17" s="82"/>
      <c r="E17" s="83">
        <v>540</v>
      </c>
      <c r="F17" s="83"/>
      <c r="G17" s="83">
        <v>282</v>
      </c>
      <c r="H17" s="82">
        <v>91</v>
      </c>
      <c r="I17" s="83">
        <v>291</v>
      </c>
      <c r="J17" s="83"/>
      <c r="K17" s="83"/>
      <c r="L17" s="83"/>
      <c r="M17" s="82">
        <v>47.1</v>
      </c>
      <c r="N17" s="63">
        <v>44301</v>
      </c>
      <c r="O17" s="83"/>
      <c r="P17" s="83"/>
      <c r="Q17" s="83"/>
      <c r="R17" s="83"/>
      <c r="S17" s="83"/>
      <c r="T17" s="83"/>
      <c r="U17" s="68"/>
      <c r="V17" s="66">
        <f t="shared" si="0"/>
        <v>1.9148936170212767</v>
      </c>
      <c r="W17" s="66">
        <f t="shared" si="1"/>
        <v>5.9340659340659343</v>
      </c>
      <c r="X17" s="66">
        <f t="shared" si="2"/>
        <v>1.8556701030927836</v>
      </c>
      <c r="Y17" s="66">
        <f t="shared" si="3"/>
        <v>3.098901098901099</v>
      </c>
    </row>
    <row r="18" spans="1:25" ht="56.25" customHeight="1" x14ac:dyDescent="0.25">
      <c r="A18" s="84" t="s">
        <v>62</v>
      </c>
      <c r="B18" s="85" t="s">
        <v>53</v>
      </c>
      <c r="C18" s="86" t="s">
        <v>54</v>
      </c>
      <c r="D18" s="87"/>
      <c r="E18" s="87">
        <v>3.82</v>
      </c>
      <c r="F18" s="87"/>
      <c r="G18" s="87">
        <v>3.33</v>
      </c>
      <c r="H18" s="87">
        <v>0.56999999999999995</v>
      </c>
      <c r="I18" s="87">
        <v>5.0999999999999996</v>
      </c>
      <c r="J18" s="87"/>
      <c r="K18" s="87">
        <v>1.25</v>
      </c>
      <c r="L18" s="87"/>
      <c r="M18" s="87">
        <v>0.63</v>
      </c>
      <c r="N18" s="84" t="s">
        <v>62</v>
      </c>
      <c r="O18" s="87">
        <v>119</v>
      </c>
      <c r="P18" s="87">
        <v>63</v>
      </c>
      <c r="Q18" s="87">
        <v>15.5</v>
      </c>
      <c r="R18" s="87">
        <v>40</v>
      </c>
      <c r="S18" s="87">
        <v>15.5</v>
      </c>
      <c r="T18" s="88">
        <v>1.5</v>
      </c>
      <c r="U18" s="68"/>
      <c r="V18" s="62">
        <f t="shared" si="0"/>
        <v>1.1471471471471471</v>
      </c>
      <c r="W18" s="62">
        <f t="shared" si="1"/>
        <v>6.7017543859649127</v>
      </c>
      <c r="X18" s="62">
        <f t="shared" si="2"/>
        <v>0.74901960784313726</v>
      </c>
      <c r="Y18" s="62">
        <f t="shared" si="3"/>
        <v>5.8421052631578956</v>
      </c>
    </row>
    <row r="19" spans="1:25" ht="48.75" customHeight="1" x14ac:dyDescent="0.25">
      <c r="A19" s="84" t="s">
        <v>62</v>
      </c>
      <c r="B19" s="70" t="s">
        <v>55</v>
      </c>
      <c r="C19" s="71" t="s">
        <v>54</v>
      </c>
      <c r="D19" s="89"/>
      <c r="E19" s="71">
        <v>4.74</v>
      </c>
      <c r="F19" s="71"/>
      <c r="G19" s="71">
        <v>6.09</v>
      </c>
      <c r="H19" s="71">
        <v>0.89</v>
      </c>
      <c r="I19" s="71">
        <v>4.4000000000000004</v>
      </c>
      <c r="J19" s="71"/>
      <c r="K19" s="71">
        <v>2.5</v>
      </c>
      <c r="L19" s="71"/>
      <c r="M19" s="89">
        <v>0.89</v>
      </c>
      <c r="N19" s="84" t="s">
        <v>62</v>
      </c>
      <c r="O19" s="89">
        <v>123</v>
      </c>
      <c r="P19" s="89">
        <v>106</v>
      </c>
      <c r="Q19" s="89">
        <v>13.5</v>
      </c>
      <c r="R19" s="89">
        <v>70</v>
      </c>
      <c r="S19" s="90">
        <v>10</v>
      </c>
      <c r="T19" s="89">
        <v>3.5</v>
      </c>
      <c r="U19" s="68"/>
      <c r="V19" s="62">
        <f t="shared" si="0"/>
        <v>0.77832512315270941</v>
      </c>
      <c r="W19" s="62">
        <f t="shared" si="1"/>
        <v>5.3258426966292136</v>
      </c>
      <c r="X19" s="62">
        <f t="shared" si="2"/>
        <v>1.0772727272727272</v>
      </c>
      <c r="Y19" s="62">
        <f t="shared" si="3"/>
        <v>6.8426966292134832</v>
      </c>
    </row>
    <row r="20" spans="1:25" ht="15" customHeight="1" x14ac:dyDescent="0.25">
      <c r="A20" s="63">
        <v>44313</v>
      </c>
      <c r="B20" s="81"/>
      <c r="C20" s="64">
        <v>3</v>
      </c>
      <c r="D20" s="82">
        <v>12.5</v>
      </c>
      <c r="E20" s="82">
        <v>450</v>
      </c>
      <c r="F20" s="82"/>
      <c r="G20" s="82">
        <v>248</v>
      </c>
      <c r="H20" s="82">
        <v>63</v>
      </c>
      <c r="I20" s="82">
        <v>226</v>
      </c>
      <c r="J20" s="82">
        <v>75</v>
      </c>
      <c r="K20" s="82">
        <v>137</v>
      </c>
      <c r="L20" s="82"/>
      <c r="M20" s="82">
        <v>46.5</v>
      </c>
      <c r="N20" s="63">
        <v>44313</v>
      </c>
      <c r="O20" s="91">
        <v>2.4</v>
      </c>
      <c r="P20" s="91">
        <v>0.3</v>
      </c>
      <c r="Q20" s="91">
        <v>0.8</v>
      </c>
      <c r="R20" s="91">
        <v>0.35</v>
      </c>
      <c r="S20" s="92">
        <v>0.1</v>
      </c>
      <c r="T20" s="92">
        <v>0.05</v>
      </c>
      <c r="U20" s="68"/>
      <c r="V20" s="66">
        <f t="shared" si="0"/>
        <v>1.814516129032258</v>
      </c>
      <c r="W20" s="66">
        <f t="shared" si="1"/>
        <v>7.1428571428571432</v>
      </c>
      <c r="X20" s="66">
        <f t="shared" si="2"/>
        <v>1.8867924528301887</v>
      </c>
      <c r="Y20" s="66">
        <f t="shared" si="3"/>
        <v>3.9365079365079363</v>
      </c>
    </row>
    <row r="21" spans="1:25" ht="51" customHeight="1" x14ac:dyDescent="0.25">
      <c r="A21" s="84" t="s">
        <v>63</v>
      </c>
      <c r="B21" s="85" t="s">
        <v>53</v>
      </c>
      <c r="C21" s="86" t="s">
        <v>54</v>
      </c>
      <c r="D21" s="87"/>
      <c r="E21" s="87">
        <v>3.55</v>
      </c>
      <c r="F21" s="87"/>
      <c r="G21" s="87">
        <v>2.61</v>
      </c>
      <c r="H21" s="87">
        <v>0.39</v>
      </c>
      <c r="I21" s="87">
        <v>4.82</v>
      </c>
      <c r="J21" s="87"/>
      <c r="K21" s="87">
        <v>1.5</v>
      </c>
      <c r="L21" s="87"/>
      <c r="M21" s="87">
        <v>0.61</v>
      </c>
      <c r="N21" s="84" t="s">
        <v>63</v>
      </c>
      <c r="O21" s="87">
        <v>125</v>
      </c>
      <c r="P21" s="87">
        <v>103</v>
      </c>
      <c r="Q21" s="87">
        <v>17</v>
      </c>
      <c r="R21" s="87">
        <v>44</v>
      </c>
      <c r="S21" s="87">
        <v>18.5</v>
      </c>
      <c r="T21" s="88">
        <v>2.25</v>
      </c>
      <c r="U21" s="68"/>
      <c r="V21" s="62">
        <f t="shared" si="0"/>
        <v>1.3601532567049808</v>
      </c>
      <c r="W21" s="62">
        <f t="shared" si="1"/>
        <v>9.1025641025641022</v>
      </c>
      <c r="X21" s="62">
        <f t="shared" si="2"/>
        <v>0.7365145228215767</v>
      </c>
      <c r="Y21" s="62">
        <f t="shared" si="3"/>
        <v>6.6923076923076916</v>
      </c>
    </row>
    <row r="22" spans="1:25" ht="53.25" customHeight="1" x14ac:dyDescent="0.25">
      <c r="A22" s="84" t="s">
        <v>63</v>
      </c>
      <c r="B22" s="70" t="s">
        <v>55</v>
      </c>
      <c r="C22" s="71" t="s">
        <v>54</v>
      </c>
      <c r="D22" s="89"/>
      <c r="E22" s="71">
        <v>3.18</v>
      </c>
      <c r="F22" s="71"/>
      <c r="G22" s="71">
        <v>5.56</v>
      </c>
      <c r="H22" s="71">
        <v>0.57999999999999996</v>
      </c>
      <c r="I22" s="71">
        <v>3.82</v>
      </c>
      <c r="J22" s="71"/>
      <c r="K22" s="71">
        <v>2.5</v>
      </c>
      <c r="L22" s="71"/>
      <c r="M22" s="89">
        <v>0.76</v>
      </c>
      <c r="N22" s="84" t="s">
        <v>63</v>
      </c>
      <c r="O22" s="89">
        <v>115</v>
      </c>
      <c r="P22" s="89">
        <v>129</v>
      </c>
      <c r="Q22" s="89">
        <v>14</v>
      </c>
      <c r="R22" s="89">
        <v>66</v>
      </c>
      <c r="S22" s="90">
        <v>12.5</v>
      </c>
      <c r="T22" s="89">
        <v>3.25</v>
      </c>
      <c r="U22" s="68"/>
      <c r="V22" s="62">
        <f t="shared" si="0"/>
        <v>0.57194244604316558</v>
      </c>
      <c r="W22" s="62">
        <f t="shared" si="1"/>
        <v>5.4827586206896557</v>
      </c>
      <c r="X22" s="62">
        <f t="shared" si="2"/>
        <v>0.83246073298429324</v>
      </c>
      <c r="Y22" s="62">
        <f t="shared" si="3"/>
        <v>9.5862068965517242</v>
      </c>
    </row>
    <row r="23" spans="1:25" ht="15" customHeight="1" x14ac:dyDescent="0.25">
      <c r="A23" s="63">
        <v>44334</v>
      </c>
      <c r="B23" s="81">
        <v>6.24</v>
      </c>
      <c r="C23" s="64">
        <v>4.5</v>
      </c>
      <c r="D23" s="82"/>
      <c r="E23" s="82">
        <v>598</v>
      </c>
      <c r="F23" s="82"/>
      <c r="G23" s="82">
        <v>426</v>
      </c>
      <c r="H23" s="82">
        <v>118</v>
      </c>
      <c r="I23" s="82">
        <v>428</v>
      </c>
      <c r="J23" s="82"/>
      <c r="K23" s="82"/>
      <c r="L23" s="82"/>
      <c r="M23" s="82">
        <v>53.7</v>
      </c>
      <c r="N23" s="63">
        <v>44334</v>
      </c>
      <c r="O23" s="91">
        <v>2.36</v>
      </c>
      <c r="P23" s="91"/>
      <c r="Q23" s="91"/>
      <c r="R23" s="91"/>
      <c r="S23" s="92"/>
      <c r="T23" s="82"/>
      <c r="U23" s="68"/>
      <c r="V23" s="66">
        <f t="shared" si="0"/>
        <v>1.403755868544601</v>
      </c>
      <c r="W23" s="66">
        <f t="shared" si="1"/>
        <v>5.0677966101694913</v>
      </c>
      <c r="X23" s="66">
        <f t="shared" si="2"/>
        <v>1.3971962616822431</v>
      </c>
      <c r="Y23" s="66">
        <f t="shared" si="3"/>
        <v>3.6101694915254239</v>
      </c>
    </row>
    <row r="24" spans="1:25" ht="45" x14ac:dyDescent="0.25">
      <c r="A24" s="84" t="s">
        <v>64</v>
      </c>
      <c r="B24" s="85" t="s">
        <v>53</v>
      </c>
      <c r="C24" s="86" t="s">
        <v>54</v>
      </c>
      <c r="D24" s="87"/>
      <c r="E24" s="87">
        <v>4.05</v>
      </c>
      <c r="F24" s="87"/>
      <c r="G24" s="87">
        <v>3.24</v>
      </c>
      <c r="H24" s="87">
        <v>0.3</v>
      </c>
      <c r="I24" s="87">
        <v>4.25</v>
      </c>
      <c r="J24" s="87"/>
      <c r="K24" s="87">
        <v>1.5</v>
      </c>
      <c r="L24" s="87"/>
      <c r="M24" s="87">
        <v>0.65</v>
      </c>
      <c r="N24" s="84" t="s">
        <v>64</v>
      </c>
      <c r="O24" s="87">
        <v>90</v>
      </c>
      <c r="P24" s="87">
        <v>94</v>
      </c>
      <c r="Q24" s="87">
        <v>19.5</v>
      </c>
      <c r="R24" s="87">
        <v>52</v>
      </c>
      <c r="S24" s="87">
        <v>15.5</v>
      </c>
      <c r="T24" s="88">
        <v>2.25</v>
      </c>
      <c r="U24" s="8"/>
      <c r="V24" s="62">
        <f t="shared" si="0"/>
        <v>1.2499999999999998</v>
      </c>
      <c r="W24" s="62">
        <f t="shared" si="1"/>
        <v>13.5</v>
      </c>
      <c r="X24" s="62">
        <f t="shared" si="2"/>
        <v>0.95294117647058818</v>
      </c>
      <c r="Y24" s="62">
        <f t="shared" si="3"/>
        <v>10.8</v>
      </c>
    </row>
    <row r="25" spans="1:25" ht="45" x14ac:dyDescent="0.25">
      <c r="A25" s="84" t="s">
        <v>64</v>
      </c>
      <c r="B25" s="70" t="s">
        <v>55</v>
      </c>
      <c r="C25" s="71" t="s">
        <v>54</v>
      </c>
      <c r="D25" s="89"/>
      <c r="E25" s="71">
        <v>3.5</v>
      </c>
      <c r="F25" s="71"/>
      <c r="G25" s="71">
        <v>4.79</v>
      </c>
      <c r="H25" s="71">
        <v>0.35</v>
      </c>
      <c r="I25" s="71">
        <v>3.6</v>
      </c>
      <c r="J25" s="71"/>
      <c r="K25" s="71">
        <v>2.63</v>
      </c>
      <c r="L25" s="71"/>
      <c r="M25" s="89">
        <v>0.76</v>
      </c>
      <c r="N25" s="84" t="s">
        <v>64</v>
      </c>
      <c r="O25" s="89">
        <v>100</v>
      </c>
      <c r="P25" s="89">
        <v>110</v>
      </c>
      <c r="Q25" s="89">
        <v>19</v>
      </c>
      <c r="R25" s="89">
        <v>56</v>
      </c>
      <c r="S25" s="90">
        <v>10.5</v>
      </c>
      <c r="T25" s="89">
        <v>2.5</v>
      </c>
      <c r="U25" s="8"/>
      <c r="V25" s="62">
        <f t="shared" si="0"/>
        <v>0.7306889352818372</v>
      </c>
      <c r="W25" s="62">
        <f t="shared" si="1"/>
        <v>10</v>
      </c>
      <c r="X25" s="62">
        <f t="shared" si="2"/>
        <v>0.97222222222222221</v>
      </c>
      <c r="Y25" s="62">
        <f t="shared" si="3"/>
        <v>13.685714285714287</v>
      </c>
    </row>
    <row r="26" spans="1:25" x14ac:dyDescent="0.25">
      <c r="A26" s="63">
        <v>44350</v>
      </c>
      <c r="B26" s="93">
        <v>6.37</v>
      </c>
      <c r="C26" s="64">
        <v>3.7</v>
      </c>
      <c r="D26" s="55"/>
      <c r="E26" s="94">
        <v>486</v>
      </c>
      <c r="F26" s="94"/>
      <c r="G26" s="94">
        <v>306</v>
      </c>
      <c r="H26" s="94">
        <v>91.2</v>
      </c>
      <c r="I26" s="94">
        <v>324</v>
      </c>
      <c r="J26" s="94"/>
      <c r="K26" s="94">
        <v>240</v>
      </c>
      <c r="L26" s="94"/>
      <c r="M26" s="94">
        <v>37.799999999999997</v>
      </c>
      <c r="N26" s="63">
        <v>44350</v>
      </c>
      <c r="O26" s="94">
        <v>1.4</v>
      </c>
      <c r="P26" s="94"/>
      <c r="Q26" s="94">
        <v>1.25</v>
      </c>
      <c r="R26" s="94">
        <v>0.63500000000000001</v>
      </c>
      <c r="S26" s="94">
        <v>0.112</v>
      </c>
      <c r="T26" s="94"/>
      <c r="U26" s="8"/>
      <c r="V26" s="66">
        <f t="shared" si="0"/>
        <v>1.588235294117647</v>
      </c>
      <c r="W26" s="66">
        <f t="shared" si="1"/>
        <v>5.3289473684210522</v>
      </c>
      <c r="X26" s="66">
        <f t="shared" si="2"/>
        <v>1.5</v>
      </c>
      <c r="Y26" s="66">
        <f t="shared" si="3"/>
        <v>3.3552631578947367</v>
      </c>
    </row>
    <row r="27" spans="1:25" ht="53.25" customHeight="1" x14ac:dyDescent="0.25">
      <c r="A27" s="84" t="s">
        <v>65</v>
      </c>
      <c r="B27" s="85" t="s">
        <v>53</v>
      </c>
      <c r="C27" s="86" t="s">
        <v>54</v>
      </c>
      <c r="D27" s="87"/>
      <c r="E27" s="87">
        <v>2.56</v>
      </c>
      <c r="F27" s="87"/>
      <c r="G27" s="87">
        <v>2.59</v>
      </c>
      <c r="H27" s="87">
        <v>0.27</v>
      </c>
      <c r="I27" s="87">
        <v>4</v>
      </c>
      <c r="J27" s="87"/>
      <c r="K27" s="87">
        <v>1.25</v>
      </c>
      <c r="L27" s="87"/>
      <c r="M27" s="87">
        <v>0.46</v>
      </c>
      <c r="N27" s="84" t="s">
        <v>65</v>
      </c>
      <c r="O27" s="87">
        <v>94</v>
      </c>
      <c r="P27" s="87">
        <v>94</v>
      </c>
      <c r="Q27" s="87">
        <v>24</v>
      </c>
      <c r="R27" s="87">
        <v>44</v>
      </c>
      <c r="S27" s="87">
        <v>9.5</v>
      </c>
      <c r="T27" s="88">
        <v>2.5</v>
      </c>
      <c r="U27" s="8"/>
      <c r="V27" s="62">
        <f t="shared" si="0"/>
        <v>0.98841698841698844</v>
      </c>
      <c r="W27" s="62">
        <f t="shared" si="1"/>
        <v>9.481481481481481</v>
      </c>
      <c r="X27" s="62">
        <f t="shared" si="2"/>
        <v>0.64</v>
      </c>
      <c r="Y27" s="62">
        <f t="shared" si="3"/>
        <v>9.5925925925925917</v>
      </c>
    </row>
    <row r="28" spans="1:25" ht="55.5" customHeight="1" x14ac:dyDescent="0.25">
      <c r="A28" s="84" t="s">
        <v>65</v>
      </c>
      <c r="B28" s="70" t="s">
        <v>55</v>
      </c>
      <c r="C28" s="71" t="s">
        <v>54</v>
      </c>
      <c r="D28" s="89"/>
      <c r="E28" s="71">
        <v>3.09</v>
      </c>
      <c r="F28" s="71"/>
      <c r="G28" s="71">
        <v>4.29</v>
      </c>
      <c r="H28" s="71">
        <v>0.22</v>
      </c>
      <c r="I28" s="71">
        <v>3.2</v>
      </c>
      <c r="J28" s="71"/>
      <c r="K28" s="71">
        <v>2.89</v>
      </c>
      <c r="L28" s="71"/>
      <c r="M28" s="89">
        <v>0.74</v>
      </c>
      <c r="N28" s="84" t="s">
        <v>65</v>
      </c>
      <c r="O28" s="89">
        <v>100</v>
      </c>
      <c r="P28" s="89">
        <v>147</v>
      </c>
      <c r="Q28" s="89">
        <v>24.5</v>
      </c>
      <c r="R28" s="89">
        <v>69</v>
      </c>
      <c r="S28" s="90">
        <v>10</v>
      </c>
      <c r="T28" s="89">
        <v>3.5</v>
      </c>
      <c r="U28" s="8"/>
      <c r="V28" s="62">
        <f t="shared" si="0"/>
        <v>0.7202797202797202</v>
      </c>
      <c r="W28" s="62">
        <f t="shared" si="1"/>
        <v>14.045454545454545</v>
      </c>
      <c r="X28" s="62">
        <f t="shared" si="2"/>
        <v>0.96562499999999996</v>
      </c>
      <c r="Y28" s="62">
        <f t="shared" si="3"/>
        <v>19.5</v>
      </c>
    </row>
    <row r="29" spans="1:25" x14ac:dyDescent="0.25">
      <c r="A29" s="63">
        <v>44376</v>
      </c>
      <c r="B29" s="93">
        <v>6</v>
      </c>
      <c r="C29" s="64">
        <v>3.85</v>
      </c>
      <c r="D29" s="82"/>
      <c r="E29" s="82">
        <v>375</v>
      </c>
      <c r="F29" s="82"/>
      <c r="G29" s="82">
        <v>336</v>
      </c>
      <c r="H29" s="82">
        <v>94.2</v>
      </c>
      <c r="I29" s="82">
        <v>285</v>
      </c>
      <c r="J29" s="82" t="s">
        <v>67</v>
      </c>
      <c r="K29" s="82"/>
      <c r="L29" s="82"/>
      <c r="M29" s="82">
        <v>43.5</v>
      </c>
      <c r="N29" s="63">
        <v>44376</v>
      </c>
      <c r="O29" s="94"/>
      <c r="P29" s="94"/>
      <c r="Q29" s="94"/>
      <c r="R29" s="94"/>
      <c r="S29" s="94"/>
      <c r="T29" s="94"/>
      <c r="U29" s="8"/>
      <c r="V29" s="66">
        <f t="shared" si="0"/>
        <v>1.1160714285714286</v>
      </c>
      <c r="W29" s="66">
        <f t="shared" si="1"/>
        <v>3.9808917197452227</v>
      </c>
      <c r="X29" s="66">
        <f t="shared" si="2"/>
        <v>1.3157894736842106</v>
      </c>
      <c r="Y29" s="66">
        <f t="shared" si="3"/>
        <v>3.5668789808917198</v>
      </c>
    </row>
    <row r="30" spans="1:25" ht="52.5" customHeight="1" x14ac:dyDescent="0.25">
      <c r="A30" s="95" t="s">
        <v>66</v>
      </c>
      <c r="B30" s="85" t="s">
        <v>53</v>
      </c>
      <c r="C30" s="86" t="s">
        <v>54</v>
      </c>
      <c r="D30" s="87"/>
      <c r="E30" s="87">
        <v>2.4500000000000002</v>
      </c>
      <c r="F30" s="87"/>
      <c r="G30" s="87">
        <v>1.8</v>
      </c>
      <c r="H30" s="87">
        <v>0.27</v>
      </c>
      <c r="I30" s="87">
        <v>5.18</v>
      </c>
      <c r="J30" s="87"/>
      <c r="K30" s="87">
        <v>1.25</v>
      </c>
      <c r="L30" s="87"/>
      <c r="M30" s="87">
        <v>0.51</v>
      </c>
      <c r="N30" s="95" t="s">
        <v>66</v>
      </c>
      <c r="O30" s="87">
        <v>195</v>
      </c>
      <c r="P30" s="87">
        <v>90</v>
      </c>
      <c r="Q30" s="87">
        <v>26.2</v>
      </c>
      <c r="R30" s="87">
        <v>34</v>
      </c>
      <c r="S30" s="87">
        <v>10.199999999999999</v>
      </c>
      <c r="T30" s="88">
        <v>2.25</v>
      </c>
      <c r="U30" s="8"/>
      <c r="V30" s="62">
        <f t="shared" si="0"/>
        <v>1.3611111111111112</v>
      </c>
      <c r="W30" s="62">
        <f t="shared" si="1"/>
        <v>9.0740740740740744</v>
      </c>
      <c r="X30" s="62">
        <f t="shared" si="2"/>
        <v>0.47297297297297303</v>
      </c>
      <c r="Y30" s="62">
        <f t="shared" si="3"/>
        <v>6.6666666666666661</v>
      </c>
    </row>
    <row r="31" spans="1:25" ht="53.25" customHeight="1" x14ac:dyDescent="0.25">
      <c r="A31" s="95" t="s">
        <v>66</v>
      </c>
      <c r="B31" s="70" t="s">
        <v>55</v>
      </c>
      <c r="C31" s="71" t="s">
        <v>54</v>
      </c>
      <c r="D31" s="89"/>
      <c r="E31" s="71">
        <v>2.4</v>
      </c>
      <c r="F31" s="71"/>
      <c r="G31" s="71">
        <v>3.41</v>
      </c>
      <c r="H31" s="71">
        <v>0.28999999999999998</v>
      </c>
      <c r="I31" s="71">
        <v>3.85</v>
      </c>
      <c r="J31" s="71"/>
      <c r="K31" s="71">
        <v>2.5</v>
      </c>
      <c r="L31" s="71"/>
      <c r="M31" s="89">
        <v>0.6</v>
      </c>
      <c r="N31" s="95" t="s">
        <v>66</v>
      </c>
      <c r="O31" s="89">
        <v>135</v>
      </c>
      <c r="P31" s="89">
        <v>173</v>
      </c>
      <c r="Q31" s="89">
        <v>25</v>
      </c>
      <c r="R31" s="89">
        <v>64</v>
      </c>
      <c r="S31" s="90">
        <v>6.3</v>
      </c>
      <c r="T31" s="89">
        <v>2.5</v>
      </c>
      <c r="U31" s="8"/>
      <c r="V31" s="62">
        <f t="shared" si="0"/>
        <v>0.70381231671554245</v>
      </c>
      <c r="W31" s="62">
        <f t="shared" si="1"/>
        <v>8.2758620689655178</v>
      </c>
      <c r="X31" s="62">
        <f t="shared" si="2"/>
        <v>0.62337662337662336</v>
      </c>
      <c r="Y31" s="62">
        <f t="shared" si="3"/>
        <v>11.758620689655174</v>
      </c>
    </row>
    <row r="32" spans="1:25" x14ac:dyDescent="0.25">
      <c r="A32" s="105">
        <v>44390</v>
      </c>
      <c r="B32" s="106">
        <v>5.98</v>
      </c>
      <c r="C32" s="107">
        <v>3.83</v>
      </c>
      <c r="D32" s="106"/>
      <c r="E32" s="106">
        <v>499</v>
      </c>
      <c r="F32" s="106"/>
      <c r="G32" s="106">
        <v>283</v>
      </c>
      <c r="H32" s="106">
        <v>82</v>
      </c>
      <c r="I32" s="106">
        <v>330</v>
      </c>
      <c r="J32" s="106">
        <v>116</v>
      </c>
      <c r="K32" s="106">
        <v>192</v>
      </c>
      <c r="L32" s="108"/>
      <c r="M32" s="106">
        <v>47.4</v>
      </c>
      <c r="N32" s="105">
        <v>44390</v>
      </c>
      <c r="O32" s="106">
        <v>1.89</v>
      </c>
      <c r="P32" s="106"/>
      <c r="Q32" s="106">
        <v>1.29</v>
      </c>
      <c r="R32" s="106">
        <v>0.76</v>
      </c>
      <c r="S32" s="106">
        <v>0.17100000000000001</v>
      </c>
      <c r="T32" s="106"/>
      <c r="U32" s="8"/>
      <c r="V32" s="50">
        <f t="shared" si="0"/>
        <v>1.7632508833922262</v>
      </c>
      <c r="W32" s="50">
        <f t="shared" si="1"/>
        <v>6.0853658536585362</v>
      </c>
      <c r="X32" s="50">
        <f t="shared" si="2"/>
        <v>1.5121212121212122</v>
      </c>
      <c r="Y32" s="50">
        <f t="shared" si="3"/>
        <v>3.4512195121951219</v>
      </c>
    </row>
    <row r="33" spans="1:25" ht="45" x14ac:dyDescent="0.25">
      <c r="A33" s="95" t="s">
        <v>68</v>
      </c>
      <c r="B33" s="85" t="s">
        <v>53</v>
      </c>
      <c r="C33" s="86" t="s">
        <v>54</v>
      </c>
      <c r="D33" s="87"/>
      <c r="E33" s="87">
        <v>3.12</v>
      </c>
      <c r="F33" s="87"/>
      <c r="G33" s="87">
        <v>1.86</v>
      </c>
      <c r="H33" s="87">
        <v>0.39</v>
      </c>
      <c r="I33" s="87">
        <v>4.9000000000000004</v>
      </c>
      <c r="J33" s="87"/>
      <c r="K33" s="87">
        <v>0.85</v>
      </c>
      <c r="L33" s="87"/>
      <c r="M33" s="87">
        <v>1.05</v>
      </c>
      <c r="N33" s="95" t="s">
        <v>68</v>
      </c>
      <c r="O33" s="87">
        <v>170</v>
      </c>
      <c r="P33" s="87">
        <v>109</v>
      </c>
      <c r="Q33" s="87">
        <v>50</v>
      </c>
      <c r="R33" s="87">
        <v>34</v>
      </c>
      <c r="S33" s="87">
        <v>16.420000000000002</v>
      </c>
      <c r="T33" s="88">
        <v>3.75</v>
      </c>
      <c r="U33" s="8"/>
      <c r="V33" s="62">
        <f t="shared" si="0"/>
        <v>1.6774193548387097</v>
      </c>
      <c r="W33" s="62">
        <f t="shared" si="1"/>
        <v>8</v>
      </c>
      <c r="X33" s="62">
        <f t="shared" si="2"/>
        <v>0.63673469387755099</v>
      </c>
      <c r="Y33" s="62">
        <f t="shared" si="3"/>
        <v>4.7692307692307692</v>
      </c>
    </row>
    <row r="34" spans="1:25" ht="45" x14ac:dyDescent="0.25">
      <c r="A34" s="95" t="s">
        <v>68</v>
      </c>
      <c r="B34" s="70" t="s">
        <v>55</v>
      </c>
      <c r="C34" s="71" t="s">
        <v>54</v>
      </c>
      <c r="D34" s="89"/>
      <c r="E34" s="71">
        <v>3.59</v>
      </c>
      <c r="F34" s="71"/>
      <c r="G34" s="71">
        <v>5.59</v>
      </c>
      <c r="H34" s="71">
        <v>0.35</v>
      </c>
      <c r="I34" s="71">
        <v>3.55</v>
      </c>
      <c r="J34" s="71"/>
      <c r="K34" s="71">
        <v>2.25</v>
      </c>
      <c r="L34" s="71"/>
      <c r="M34" s="89">
        <v>0.51</v>
      </c>
      <c r="N34" s="95" t="s">
        <v>68</v>
      </c>
      <c r="O34" s="89">
        <v>135</v>
      </c>
      <c r="P34" s="89">
        <v>279</v>
      </c>
      <c r="Q34" s="89">
        <v>34</v>
      </c>
      <c r="R34" s="89">
        <v>62</v>
      </c>
      <c r="S34" s="90">
        <v>7.9</v>
      </c>
      <c r="T34" s="89">
        <v>2.5</v>
      </c>
      <c r="U34" s="21"/>
      <c r="V34" s="62">
        <f t="shared" si="0"/>
        <v>0.64221824686940965</v>
      </c>
      <c r="W34" s="62">
        <f t="shared" si="1"/>
        <v>10.257142857142858</v>
      </c>
      <c r="X34" s="62">
        <f t="shared" si="2"/>
        <v>1.0112676056338028</v>
      </c>
      <c r="Y34" s="62">
        <f t="shared" si="3"/>
        <v>15.971428571428572</v>
      </c>
    </row>
    <row r="35" spans="1:25" x14ac:dyDescent="0.25">
      <c r="A35" s="63">
        <v>44405</v>
      </c>
      <c r="B35" s="109">
        <v>6.1</v>
      </c>
      <c r="C35" s="64">
        <v>4.05</v>
      </c>
      <c r="D35" s="65"/>
      <c r="E35" s="109">
        <v>466.5</v>
      </c>
      <c r="F35" s="64"/>
      <c r="G35" s="64">
        <v>338.8</v>
      </c>
      <c r="H35" s="110">
        <v>104</v>
      </c>
      <c r="I35" s="64">
        <v>385.5</v>
      </c>
      <c r="J35" s="64"/>
      <c r="K35" s="111"/>
      <c r="L35" s="64"/>
      <c r="M35" s="109">
        <v>51.9</v>
      </c>
      <c r="N35" s="63"/>
      <c r="O35" s="65">
        <v>1.98</v>
      </c>
      <c r="P35" s="65"/>
      <c r="Q35" s="65"/>
      <c r="R35" s="65"/>
      <c r="S35" s="112"/>
      <c r="T35" s="65"/>
      <c r="U35" s="8"/>
      <c r="V35" s="66">
        <f t="shared" si="0"/>
        <v>1.3769185360094451</v>
      </c>
      <c r="W35" s="66">
        <f t="shared" si="1"/>
        <v>4.4855769230769234</v>
      </c>
      <c r="X35" s="66">
        <f t="shared" si="2"/>
        <v>1.2101167315175096</v>
      </c>
      <c r="Y35" s="66">
        <f t="shared" si="3"/>
        <v>3.2576923076923077</v>
      </c>
    </row>
    <row r="36" spans="1:25" ht="45" x14ac:dyDescent="0.25">
      <c r="A36" s="95" t="s">
        <v>69</v>
      </c>
      <c r="B36" s="85" t="s">
        <v>53</v>
      </c>
      <c r="C36" s="86" t="s">
        <v>54</v>
      </c>
      <c r="D36" s="87"/>
      <c r="E36" s="87">
        <v>3.24</v>
      </c>
      <c r="F36" s="87"/>
      <c r="G36" s="87">
        <v>2.19</v>
      </c>
      <c r="H36" s="87">
        <v>0.26</v>
      </c>
      <c r="I36" s="87">
        <v>4.4000000000000004</v>
      </c>
      <c r="J36" s="87"/>
      <c r="K36" s="87">
        <v>1.65</v>
      </c>
      <c r="L36" s="87"/>
      <c r="M36" s="87">
        <v>0.64</v>
      </c>
      <c r="N36" s="95" t="s">
        <v>69</v>
      </c>
      <c r="O36" s="87">
        <v>175</v>
      </c>
      <c r="P36" s="87">
        <v>105</v>
      </c>
      <c r="Q36" s="87">
        <v>32</v>
      </c>
      <c r="R36" s="87">
        <v>34</v>
      </c>
      <c r="S36" s="87">
        <v>10.23</v>
      </c>
      <c r="T36" s="88">
        <v>2.5</v>
      </c>
      <c r="U36" s="21"/>
      <c r="V36" s="62"/>
      <c r="W36" s="62"/>
      <c r="X36" s="62"/>
      <c r="Y36" s="62"/>
    </row>
    <row r="37" spans="1:25" ht="45" x14ac:dyDescent="0.25">
      <c r="A37" s="95" t="s">
        <v>69</v>
      </c>
      <c r="B37" s="70" t="s">
        <v>55</v>
      </c>
      <c r="C37" s="71" t="s">
        <v>54</v>
      </c>
      <c r="D37" s="89"/>
      <c r="E37" s="71">
        <v>2.82</v>
      </c>
      <c r="F37" s="71"/>
      <c r="G37" s="71">
        <v>3.61</v>
      </c>
      <c r="H37" s="71">
        <v>0.28999999999999998</v>
      </c>
      <c r="I37" s="71">
        <v>3.2</v>
      </c>
      <c r="J37" s="71"/>
      <c r="K37" s="71">
        <v>2.12</v>
      </c>
      <c r="L37" s="71"/>
      <c r="M37" s="89">
        <v>0.89</v>
      </c>
      <c r="N37" s="95" t="s">
        <v>69</v>
      </c>
      <c r="O37" s="89">
        <v>250</v>
      </c>
      <c r="P37" s="89">
        <v>188</v>
      </c>
      <c r="Q37" s="89">
        <v>30</v>
      </c>
      <c r="R37" s="89">
        <v>72</v>
      </c>
      <c r="S37" s="90">
        <v>8.73</v>
      </c>
      <c r="T37" s="89">
        <v>2.5</v>
      </c>
      <c r="U37" s="21"/>
      <c r="V37" s="62">
        <f t="shared" si="0"/>
        <v>0.78116343490304707</v>
      </c>
      <c r="W37" s="62">
        <f t="shared" si="1"/>
        <v>9.7241379310344822</v>
      </c>
      <c r="X37" s="62">
        <f t="shared" si="2"/>
        <v>0.88124999999999987</v>
      </c>
      <c r="Y37" s="62">
        <f t="shared" si="3"/>
        <v>12.448275862068966</v>
      </c>
    </row>
    <row r="38" spans="1:25" x14ac:dyDescent="0.25">
      <c r="A38" s="97">
        <v>44425</v>
      </c>
      <c r="B38" s="98">
        <v>5.96</v>
      </c>
      <c r="C38" s="99">
        <v>4.0999999999999996</v>
      </c>
      <c r="D38" s="98"/>
      <c r="E38" s="98">
        <v>392</v>
      </c>
      <c r="F38" s="98"/>
      <c r="G38" s="98">
        <v>333</v>
      </c>
      <c r="H38" s="98">
        <v>105.6</v>
      </c>
      <c r="I38" s="98">
        <v>327</v>
      </c>
      <c r="J38" s="98">
        <v>120</v>
      </c>
      <c r="K38" s="98">
        <v>244</v>
      </c>
      <c r="L38" s="100"/>
      <c r="M38" s="98">
        <v>54.6</v>
      </c>
      <c r="N38" s="97">
        <v>44425</v>
      </c>
      <c r="O38" s="98">
        <v>2.74</v>
      </c>
      <c r="P38" s="98">
        <v>1.04</v>
      </c>
      <c r="Q38" s="98">
        <v>1.23</v>
      </c>
      <c r="R38" s="98">
        <v>0.85799999999999998</v>
      </c>
      <c r="S38" s="98">
        <v>0.14599999999999999</v>
      </c>
      <c r="T38" s="98"/>
      <c r="U38" s="21"/>
      <c r="V38" s="101">
        <f t="shared" si="0"/>
        <v>1.1771771771771771</v>
      </c>
      <c r="W38" s="101">
        <f t="shared" si="1"/>
        <v>3.7121212121212124</v>
      </c>
      <c r="X38" s="101">
        <f t="shared" si="2"/>
        <v>1.1987767584097859</v>
      </c>
      <c r="Y38" s="101">
        <f t="shared" si="3"/>
        <v>3.1534090909090913</v>
      </c>
    </row>
    <row r="39" spans="1:25" x14ac:dyDescent="0.25">
      <c r="A39" s="113"/>
      <c r="B39" s="114"/>
      <c r="C39" s="44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113"/>
      <c r="O39" s="43"/>
      <c r="P39" s="43"/>
      <c r="Q39" s="43"/>
      <c r="R39" s="43"/>
      <c r="S39" s="43"/>
      <c r="T39" s="46"/>
      <c r="U39" s="68"/>
      <c r="V39" s="96"/>
      <c r="W39" s="96"/>
      <c r="X39" s="96"/>
      <c r="Y39" s="96"/>
    </row>
    <row r="40" spans="1:25" x14ac:dyDescent="0.25">
      <c r="A40" s="113"/>
      <c r="B40" s="115"/>
      <c r="C40" s="42"/>
      <c r="D40" s="45"/>
      <c r="E40" s="42"/>
      <c r="F40" s="42"/>
      <c r="G40" s="42"/>
      <c r="H40" s="42"/>
      <c r="I40" s="42"/>
      <c r="J40" s="42"/>
      <c r="K40" s="42"/>
      <c r="L40" s="42"/>
      <c r="M40" s="45"/>
      <c r="N40" s="113"/>
      <c r="O40" s="45"/>
      <c r="P40" s="45"/>
      <c r="Q40" s="45"/>
      <c r="R40" s="45"/>
      <c r="S40" s="48"/>
      <c r="T40" s="45"/>
      <c r="U40" s="116"/>
      <c r="V40" s="96"/>
      <c r="W40" s="96"/>
      <c r="X40" s="96"/>
      <c r="Y40" s="96"/>
    </row>
    <row r="41" spans="1:25" x14ac:dyDescent="0.25">
      <c r="A41" s="117"/>
      <c r="B41" s="47"/>
      <c r="C41" s="118"/>
      <c r="D41" s="119"/>
      <c r="E41" s="120"/>
      <c r="F41" s="120"/>
      <c r="G41" s="120"/>
      <c r="H41" s="120"/>
      <c r="I41" s="120"/>
      <c r="J41" s="120"/>
      <c r="K41" s="120"/>
      <c r="L41" s="119"/>
      <c r="M41" s="119"/>
      <c r="N41" s="117"/>
      <c r="O41" s="121"/>
      <c r="P41" s="121"/>
      <c r="Q41" s="121"/>
      <c r="R41" s="121"/>
      <c r="S41" s="121"/>
      <c r="T41" s="122"/>
      <c r="U41" s="116"/>
      <c r="V41" s="45"/>
      <c r="W41" s="45"/>
      <c r="X41" s="45"/>
      <c r="Y41" s="45"/>
    </row>
    <row r="42" spans="1:25" x14ac:dyDescent="0.25">
      <c r="A42" s="104"/>
      <c r="B42" s="103"/>
      <c r="C42" s="42"/>
      <c r="D42" s="45"/>
      <c r="E42" s="42"/>
      <c r="F42" s="42"/>
      <c r="G42" s="42"/>
      <c r="H42" s="42"/>
      <c r="I42" s="42"/>
      <c r="J42" s="42"/>
      <c r="K42" s="42"/>
      <c r="L42" s="42"/>
      <c r="M42" s="45"/>
      <c r="N42" s="102"/>
      <c r="O42" s="45"/>
      <c r="P42" s="45"/>
      <c r="Q42" s="45"/>
      <c r="R42" s="45"/>
      <c r="S42" s="48"/>
      <c r="T42" s="45"/>
      <c r="U42" s="68"/>
      <c r="V42" s="45"/>
      <c r="W42" s="45"/>
      <c r="X42" s="45"/>
      <c r="Y42" s="45"/>
    </row>
    <row r="43" spans="1:25" x14ac:dyDescent="0.25">
      <c r="A43" s="113"/>
      <c r="B43" s="114"/>
      <c r="C43" s="44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113"/>
      <c r="O43" s="43"/>
      <c r="P43" s="43"/>
      <c r="Q43" s="43"/>
      <c r="R43" s="43"/>
      <c r="S43" s="43"/>
      <c r="T43" s="46"/>
      <c r="U43" s="116"/>
      <c r="V43" s="45"/>
      <c r="W43" s="45"/>
      <c r="X43" s="45"/>
      <c r="Y43" s="45"/>
    </row>
    <row r="44" spans="1:25" x14ac:dyDescent="0.25">
      <c r="A44" s="113"/>
      <c r="B44" s="115"/>
      <c r="C44" s="42"/>
      <c r="D44" s="45"/>
      <c r="E44" s="42"/>
      <c r="F44" s="42"/>
      <c r="G44" s="42"/>
      <c r="H44" s="42"/>
      <c r="I44" s="42"/>
      <c r="J44" s="42"/>
      <c r="K44" s="42"/>
      <c r="L44" s="42"/>
      <c r="M44" s="45"/>
      <c r="N44" s="113"/>
      <c r="O44" s="45"/>
      <c r="P44" s="45"/>
      <c r="Q44" s="45"/>
      <c r="R44" s="45"/>
      <c r="S44" s="48"/>
      <c r="T44" s="45"/>
      <c r="U44" s="116"/>
      <c r="V44" s="45"/>
      <c r="W44" s="45"/>
      <c r="X44" s="45"/>
      <c r="Y44" s="45"/>
    </row>
    <row r="45" spans="1:25" x14ac:dyDescent="0.25">
      <c r="A45" s="113"/>
      <c r="B45" s="114"/>
      <c r="C45" s="44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113"/>
      <c r="O45" s="43"/>
      <c r="P45" s="43"/>
      <c r="Q45" s="43"/>
      <c r="R45" s="43"/>
      <c r="S45" s="43"/>
      <c r="T45" s="46"/>
      <c r="U45" s="116"/>
      <c r="V45" s="45"/>
      <c r="W45" s="45"/>
      <c r="X45" s="45"/>
      <c r="Y45" s="45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ignoredErrors>
    <ignoredError sqref="S9" twoDigitTextYear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6C9132-5237-4D2E-BDC0-109F9F61E3DB}">
  <ds:schemaRefs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2021-09-21T14:03:57Z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